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0"/>
  </bookViews>
  <sheets>
    <sheet name="2021 crediti indistinti" sheetId="1" r:id="rId1"/>
    <sheet name="2021 cred indist vinc 4500126 " sheetId="2" r:id="rId2"/>
    <sheet name="2021 cred pay back 4500316 " sheetId="3" r:id="rId3"/>
    <sheet name="2021 cred finanz esercizi prec " sheetId="4" r:id="rId4"/>
    <sheet name="Dettaglio sottoconto 1220107" sheetId="5" r:id="rId5"/>
  </sheets>
  <definedNames>
    <definedName name="_xlnm.Print_Area" localSheetId="3">'2021 cred finanz esercizi prec '!$A$1:$E$25</definedName>
    <definedName name="_xlnm.Print_Area" localSheetId="1">'2021 cred indist vinc 4500126 '!$A$1:$F$30</definedName>
    <definedName name="_xlnm.Print_Area" localSheetId="2">'2021 cred pay back 4500316 '!$A$1:$E$31</definedName>
    <definedName name="_xlnm.Print_Area" localSheetId="0">'2021 crediti indistinti'!$A$1:$H$122</definedName>
    <definedName name="Excel_BuiltIn_Print_Area" localSheetId="3">'2021 cred finanz esercizi prec '!$A$1:$D$25</definedName>
    <definedName name="Excel_BuiltIn_Print_Area" localSheetId="1">'2021 cred indist vinc 4500126 '!$A$1:$D$27</definedName>
    <definedName name="Excel_BuiltIn_Print_Area" localSheetId="2">'2021 cred pay back 4500316 '!$A$1:$D$28</definedName>
    <definedName name="Excel_BuiltIn_Print_Area" localSheetId="0">'2021 crediti indistinti'!$A$1:$F$122</definedName>
  </definedNames>
  <calcPr calcMode="manual" fullCalcOnLoad="1"/>
</workbook>
</file>

<file path=xl/sharedStrings.xml><?xml version="1.0" encoding="utf-8"?>
<sst xmlns="http://schemas.openxmlformats.org/spreadsheetml/2006/main" count="296" uniqueCount="73">
  <si>
    <t xml:space="preserve">CREDITI e DEBITI verso Regione contributi indistinti </t>
  </si>
  <si>
    <t>anno d'origine del credito e debito</t>
  </si>
  <si>
    <t>CONTO 1220101</t>
  </si>
  <si>
    <t>CONTO 1220132 (per anni 2017 e retro)</t>
  </si>
  <si>
    <t>TOTALE (importi in euro)</t>
  </si>
  <si>
    <t>SEGNO</t>
  </si>
  <si>
    <t>non scrivere in celle grigie</t>
  </si>
  <si>
    <t>A</t>
  </si>
  <si>
    <t>B</t>
  </si>
  <si>
    <t>C = A + B</t>
  </si>
  <si>
    <t>codice SP</t>
  </si>
  <si>
    <t>Assegnazioni regionali contributo indistinto comprensivo di STP carico Regione</t>
  </si>
  <si>
    <t>+</t>
  </si>
  <si>
    <t>INDICARE GLI IMPORTI CON IL SEGNO RIPORTATO IN COLONNA E</t>
  </si>
  <si>
    <t xml:space="preserve">trasferimenti di cassa nel corso dell'esercizio risultanti alla Regione </t>
  </si>
  <si>
    <t>-</t>
  </si>
  <si>
    <t>+/- saldo mobilità tra ASR Piemonte (comprensivi di ricavi e costi per prestazioni di labor.)</t>
  </si>
  <si>
    <t>+/- saldo mobilità con altre Regioni</t>
  </si>
  <si>
    <t xml:space="preserve">debito compensato per ARAN </t>
  </si>
  <si>
    <t>saldo gestione emocomponenti AVIS (compensazione da AOU Città della Salute AVIS e Banca del sangue, AOU S.Luigi vs ASL TO 3)</t>
  </si>
  <si>
    <t>+ AOU Città della salute   -  altre ASR</t>
  </si>
  <si>
    <t xml:space="preserve">saldo gestione emoderivati KEDRION </t>
  </si>
  <si>
    <t>+ ASL TO 4    - altre ASR</t>
  </si>
  <si>
    <t xml:space="preserve">debito quota fondo speciale per rischi responsabilità civile delle ASR -ART. 21 L.R. N. 9/2004 </t>
  </si>
  <si>
    <t>credito per distribuzione farmaci per conto compensato dalla Regione (riservato alla ASL AT capofila)</t>
  </si>
  <si>
    <t>credito per distribuzione dispositivi medici ptz diabetici per conto compensato dalla Regione (riservato alla ASL AT capofila)</t>
  </si>
  <si>
    <t>credito per distribuzione  vaccini anti-influenzali per conto compensato dalla Regione (riservato alla ASL AT capofila)</t>
  </si>
  <si>
    <t>credito per distribuzione  ausili assorbenza per conto compensato dalla Regione (riservato alla ASL AT capofila)</t>
  </si>
  <si>
    <t>credito per distribuzione di DPI/DM da DIRMEI (per ASL TO3 da ASL TO)</t>
  </si>
  <si>
    <t>debito per distribuzione farmaci per conto compensato dalla Regione</t>
  </si>
  <si>
    <t>debito per dispositivi medici ptz diabetici per conto compensato dalla Regione</t>
  </si>
  <si>
    <t>debito per distribuzione vaccini anti-influenzali  per conto compensato dalla Regione</t>
  </si>
  <si>
    <t>debito per ausili assorbenza per conto compensato dalla Regione</t>
  </si>
  <si>
    <t>Debito per acquisti di DPI/DM da DIRMEI (per ASL TO da ASL TO3)</t>
  </si>
  <si>
    <t>credito verso Regione saldo al 31.12.2021</t>
  </si>
  <si>
    <t>debito verso Regione saldo al 31.12.2021</t>
  </si>
  <si>
    <t>credito verso Regione saldo al 31.12.2020 (bilancio ASR)</t>
  </si>
  <si>
    <t>quota eventualmente incassata a gennaio 2021</t>
  </si>
  <si>
    <t>quota eventualmente incassata a gennaio 2022</t>
  </si>
  <si>
    <t>per memoria</t>
  </si>
  <si>
    <t>Crediti formati prima dell’esercizio 2018</t>
  </si>
  <si>
    <t>(ex conti 4500131,4, 4500126…)</t>
  </si>
  <si>
    <t>1220101-1220132</t>
  </si>
  <si>
    <t>2011 e precedenti</t>
  </si>
  <si>
    <t xml:space="preserve">TOTALE DA TABELLA "2021 cred indist vinc 4500126" </t>
  </si>
  <si>
    <t xml:space="preserve">TOTALE DA TABELLA "2021 cred pay back 4500316 " </t>
  </si>
  <si>
    <t>ALTRE EVENTUALI POSTE DI CREDITO PER RICONCILIAZIONE CON TOTALE CONTI 1220101 E 1220132:</t>
  </si>
  <si>
    <t>Dettagliare le altre eventuali poste…</t>
  </si>
  <si>
    <t>TOTALE COMPLESSIVO CREDITI</t>
  </si>
  <si>
    <t>TOTALE COMPLESSIVO DEBITI</t>
  </si>
  <si>
    <t>CREDITI vs. Regione contributi ex conto 4500126-FSN ob.PSN e altro</t>
  </si>
  <si>
    <t>(importi in euro)</t>
  </si>
  <si>
    <t>Assegnazioni risorse vincolate regionali (sottoconto ce 4500126)</t>
  </si>
  <si>
    <t>=</t>
  </si>
  <si>
    <t>TOTALE</t>
  </si>
  <si>
    <t>CREDITI vs. Regione pay back farmaceutica/farmaci</t>
  </si>
  <si>
    <t>Assegnazioni risorse regionali per entrate da Payback ( sottoconto CE 4500316)</t>
  </si>
  <si>
    <t>CREDITI vs. Regione per finanziamenti di esercizi precedenti (cod.4700301)</t>
  </si>
  <si>
    <t>Contributi una tantum finalizzati ad investimenti del SSR (DGR del 22 marzo 2019 n.43-8607, Allegato C)</t>
  </si>
  <si>
    <t>Liste d’attesa ASL (D.G.R. del 14 settembre 2018 n.25-7537)</t>
  </si>
  <si>
    <t>Contributo regionale per recupero mobilità extra regionale (D.G.R. del 20 dicembre 2018, n. 82-8234)</t>
  </si>
  <si>
    <t>Sottoconto 1220107 al 31.12.2021</t>
  </si>
  <si>
    <t>Causale</t>
  </si>
  <si>
    <t>Importo in euro</t>
  </si>
  <si>
    <t>Totale</t>
  </si>
  <si>
    <t>Importo iscritto in SP</t>
  </si>
  <si>
    <t>Controllo</t>
  </si>
  <si>
    <t xml:space="preserve">DD 2144_2021 INTEGRAZ TARIFFARIA RSA                                                                </t>
  </si>
  <si>
    <t xml:space="preserve">DD 941_2021 CONTRIB PREZZO CALMIERATO TAMPONI FARMACISTI                                            </t>
  </si>
  <si>
    <t>DGR8-5443 Riparto quota Contributo statale extra FSN alle spese sanitarie collegate all’emergenza CO</t>
  </si>
  <si>
    <t xml:space="preserve">DGR 8-5443 del 29-07-2022  COMP SAN PAOLO ECC PROD RICOVERI II E III COLONNA DGR 25-3307          </t>
  </si>
  <si>
    <t xml:space="preserve">FSR 2017                                                                                            </t>
  </si>
  <si>
    <t xml:space="preserve">SLA 2020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</si>
</sst>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* #,##0.00&quot;    &quot;;\-* #,##0.00&quot;    &quot;;* \-#&quot;    &quot;;@\ "/>
    <numFmt numFmtId="173" formatCode="_-&quot;€&quot;\ * #,##0.00_-;\-&quot;€&quot;\ * #,##0.00_-;_-&quot;€&quot;\ * &quot;-&quot;??_-;_-@_-"/>
    <numFmt numFmtId="174" formatCode="_-&quot;€&quot;\ * #,##0_-;\-&quot;€&quot;\ * #,##0_-;_-&quot;€&quot;\ * &quot;-&quot;_-;_-@_-"/>
  </numFmts>
  <fonts count="55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9"/>
      <name val="Calibri"/>
      <family val="2"/>
    </font>
    <font>
      <b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24" borderId="1" applyNumberFormat="0" applyAlignment="0" applyProtection="0"/>
    <xf numFmtId="0" fontId="41" fillId="0" borderId="2" applyNumberFormat="0" applyFill="0" applyAlignment="0" applyProtection="0"/>
    <xf numFmtId="0" fontId="42" fillId="25" borderId="3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4" borderId="1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" fillId="35" borderId="0" applyNumberFormat="0" applyBorder="0" applyAlignment="0" applyProtection="0"/>
    <xf numFmtId="0" fontId="44" fillId="36" borderId="0" applyNumberFormat="0" applyBorder="0" applyAlignment="0" applyProtection="0"/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45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8" borderId="0" applyNumberFormat="0" applyBorder="0" applyAlignment="0" applyProtection="0"/>
    <xf numFmtId="0" fontId="54" fillId="3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3" fillId="0" borderId="0" xfId="0" applyFont="1" applyAlignment="1">
      <alignment horizontal="left" vertical="center" wrapText="1"/>
    </xf>
    <xf numFmtId="172" fontId="13" fillId="0" borderId="0" xfId="55" applyFont="1" applyFill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172" fontId="13" fillId="0" borderId="0" xfId="55" applyFont="1" applyFill="1" applyBorder="1" applyAlignment="1" applyProtection="1">
      <alignment horizontal="center" vertical="center" wrapText="1"/>
      <protection/>
    </xf>
    <xf numFmtId="0" fontId="14" fillId="40" borderId="0" xfId="0" applyFont="1" applyFill="1" applyAlignment="1">
      <alignment horizontal="center" vertical="center" wrapText="1"/>
    </xf>
    <xf numFmtId="172" fontId="13" fillId="0" borderId="0" xfId="55" applyFont="1" applyFill="1" applyBorder="1" applyAlignment="1" applyProtection="1">
      <alignment horizontal="center" vertical="center"/>
      <protection/>
    </xf>
    <xf numFmtId="0" fontId="15" fillId="0" borderId="11" xfId="0" applyFont="1" applyFill="1" applyBorder="1" applyAlignment="1">
      <alignment horizontal="left" vertical="center" wrapText="1"/>
    </xf>
    <xf numFmtId="0" fontId="13" fillId="41" borderId="12" xfId="0" applyFont="1" applyFill="1" applyBorder="1" applyAlignment="1">
      <alignment horizontal="left" vertical="center" wrapText="1"/>
    </xf>
    <xf numFmtId="172" fontId="13" fillId="0" borderId="12" xfId="55" applyFont="1" applyFill="1" applyBorder="1" applyAlignment="1" applyProtection="1">
      <alignment vertical="center"/>
      <protection/>
    </xf>
    <xf numFmtId="172" fontId="13" fillId="42" borderId="12" xfId="55" applyFont="1" applyFill="1" applyBorder="1" applyAlignment="1" applyProtection="1">
      <alignment vertical="center"/>
      <protection/>
    </xf>
    <xf numFmtId="0" fontId="17" fillId="40" borderId="0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72" fontId="13" fillId="0" borderId="13" xfId="55" applyFont="1" applyFill="1" applyBorder="1" applyAlignment="1" applyProtection="1">
      <alignment vertical="center"/>
      <protection/>
    </xf>
    <xf numFmtId="172" fontId="13" fillId="42" borderId="13" xfId="55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172" fontId="13" fillId="0" borderId="14" xfId="55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72" fontId="13" fillId="0" borderId="15" xfId="55" applyFont="1" applyFill="1" applyBorder="1" applyAlignment="1" applyProtection="1">
      <alignment vertical="center"/>
      <protection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72" fontId="14" fillId="42" borderId="12" xfId="55" applyFont="1" applyFill="1" applyBorder="1" applyAlignment="1" applyProtection="1">
      <alignment vertical="center"/>
      <protection/>
    </xf>
    <xf numFmtId="0" fontId="14" fillId="0" borderId="18" xfId="0" applyFont="1" applyBorder="1" applyAlignment="1">
      <alignment horizontal="left" vertical="center" wrapText="1"/>
    </xf>
    <xf numFmtId="172" fontId="13" fillId="0" borderId="19" xfId="55" applyFont="1" applyFill="1" applyBorder="1" applyAlignment="1" applyProtection="1">
      <alignment vertical="center"/>
      <protection/>
    </xf>
    <xf numFmtId="172" fontId="13" fillId="0" borderId="20" xfId="55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13" fillId="41" borderId="1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21" xfId="0" applyFont="1" applyBorder="1" applyAlignment="1">
      <alignment vertical="center"/>
    </xf>
    <xf numFmtId="172" fontId="13" fillId="0" borderId="22" xfId="55" applyFont="1" applyFill="1" applyBorder="1" applyAlignment="1" applyProtection="1">
      <alignment vertical="center"/>
      <protection/>
    </xf>
    <xf numFmtId="0" fontId="14" fillId="0" borderId="21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/>
    </xf>
    <xf numFmtId="4" fontId="20" fillId="0" borderId="0" xfId="0" applyNumberFormat="1" applyFont="1" applyAlignment="1">
      <alignment/>
    </xf>
    <xf numFmtId="171" fontId="20" fillId="0" borderId="0" xfId="63" applyFont="1" applyAlignment="1">
      <alignment/>
    </xf>
    <xf numFmtId="171" fontId="20" fillId="0" borderId="0" xfId="69" applyFont="1" applyAlignment="1">
      <alignment/>
    </xf>
    <xf numFmtId="171" fontId="20" fillId="0" borderId="0" xfId="65" applyFont="1" applyAlignment="1">
      <alignment/>
    </xf>
    <xf numFmtId="171" fontId="20" fillId="0" borderId="0" xfId="66" applyFont="1" applyAlignment="1">
      <alignment/>
    </xf>
    <xf numFmtId="171" fontId="20" fillId="0" borderId="0" xfId="67" applyFont="1" applyAlignment="1">
      <alignment/>
    </xf>
    <xf numFmtId="171" fontId="20" fillId="0" borderId="0" xfId="68" applyFont="1" applyAlignment="1">
      <alignment/>
    </xf>
    <xf numFmtId="49" fontId="0" fillId="0" borderId="0" xfId="0" applyNumberFormat="1" applyFont="1" applyAlignment="1">
      <alignment/>
    </xf>
    <xf numFmtId="172" fontId="0" fillId="0" borderId="0" xfId="55" applyBorder="1" applyAlignment="1">
      <alignment/>
    </xf>
    <xf numFmtId="172" fontId="0" fillId="0" borderId="0" xfId="55" applyAlignment="1">
      <alignment/>
    </xf>
    <xf numFmtId="172" fontId="0" fillId="0" borderId="11" xfId="0" applyNumberFormat="1" applyBorder="1" applyAlignment="1">
      <alignment/>
    </xf>
    <xf numFmtId="0" fontId="16" fillId="42" borderId="0" xfId="0" applyFont="1" applyFill="1" applyBorder="1" applyAlignment="1">
      <alignment horizontal="center" vertical="center"/>
    </xf>
    <xf numFmtId="0" fontId="17" fillId="40" borderId="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/>
    </xf>
  </cellXfs>
  <cellStyles count="7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Migliaia 10" xfId="57"/>
    <cellStyle name="Migliaia 11" xfId="58"/>
    <cellStyle name="Migliaia 12" xfId="59"/>
    <cellStyle name="Migliaia 13" xfId="60"/>
    <cellStyle name="Migliaia 14" xfId="61"/>
    <cellStyle name="Migliaia 2" xfId="62"/>
    <cellStyle name="Migliaia 3" xfId="63"/>
    <cellStyle name="Migliaia 4" xfId="64"/>
    <cellStyle name="Migliaia 5" xfId="65"/>
    <cellStyle name="Migliaia 6" xfId="66"/>
    <cellStyle name="Migliaia 7" xfId="67"/>
    <cellStyle name="Migliaia 8" xfId="68"/>
    <cellStyle name="Migliaia 9" xfId="69"/>
    <cellStyle name="Neutral 1" xfId="70"/>
    <cellStyle name="Neutrale" xfId="71"/>
    <cellStyle name="Nota" xfId="72"/>
    <cellStyle name="Note 1" xfId="73"/>
    <cellStyle name="Output" xfId="74"/>
    <cellStyle name="Percent" xfId="75"/>
    <cellStyle name="Status 1" xfId="76"/>
    <cellStyle name="Testo avviso" xfId="77"/>
    <cellStyle name="Testo descrittivo" xfId="78"/>
    <cellStyle name="Text 1" xfId="79"/>
    <cellStyle name="Titolo" xfId="80"/>
    <cellStyle name="Titolo 1" xfId="81"/>
    <cellStyle name="Titolo 2" xfId="82"/>
    <cellStyle name="Titolo 3" xfId="83"/>
    <cellStyle name="Titolo 4" xfId="84"/>
    <cellStyle name="Totale" xfId="85"/>
    <cellStyle name="Valore non valido" xfId="86"/>
    <cellStyle name="Valore valido" xfId="87"/>
    <cellStyle name="Currency" xfId="88"/>
    <cellStyle name="Currency [0]" xfId="89"/>
    <cellStyle name="Warning 1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view="pageBreakPreview" zoomScale="60" zoomScaleNormal="99" zoomScalePageLayoutView="0" workbookViewId="0" topLeftCell="A1">
      <selection activeCell="C26" sqref="C26"/>
    </sheetView>
  </sheetViews>
  <sheetFormatPr defaultColWidth="8.8515625" defaultRowHeight="12" customHeight="1"/>
  <cols>
    <col min="1" max="1" width="70.8515625" style="1" customWidth="1"/>
    <col min="2" max="2" width="13.8515625" style="2" customWidth="1"/>
    <col min="3" max="3" width="16.7109375" style="2" customWidth="1"/>
    <col min="4" max="4" width="20.140625" style="2" bestFit="1" customWidth="1"/>
    <col min="5" max="5" width="10.140625" style="3" customWidth="1"/>
    <col min="6" max="6" width="10.7109375" style="4" customWidth="1"/>
    <col min="7" max="7" width="8.8515625" style="5" customWidth="1"/>
    <col min="8" max="8" width="22.00390625" style="5" customWidth="1"/>
    <col min="9" max="16384" width="8.8515625" style="5" customWidth="1"/>
  </cols>
  <sheetData>
    <row r="1" ht="12.75" customHeight="1">
      <c r="A1" s="6" t="s">
        <v>0</v>
      </c>
    </row>
    <row r="2" spans="1:8" ht="12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G2" s="67" t="s">
        <v>6</v>
      </c>
      <c r="H2" s="67"/>
    </row>
    <row r="3" spans="1:4" ht="12" customHeight="1">
      <c r="A3" s="7"/>
      <c r="B3" s="10" t="s">
        <v>7</v>
      </c>
      <c r="C3" s="10" t="s">
        <v>8</v>
      </c>
      <c r="D3" s="10" t="s">
        <v>9</v>
      </c>
    </row>
    <row r="4" spans="1:6" ht="14.25" customHeight="1">
      <c r="A4" s="11">
        <v>2021</v>
      </c>
      <c r="F4" s="4" t="s">
        <v>10</v>
      </c>
    </row>
    <row r="5" spans="1:8" ht="31.5" customHeight="1">
      <c r="A5" s="12" t="s">
        <v>11</v>
      </c>
      <c r="B5" s="13">
        <v>745591089.29</v>
      </c>
      <c r="C5" s="14">
        <v>1533965.85</v>
      </c>
      <c r="D5" s="13">
        <f>+B5+C5</f>
        <v>747125055.14</v>
      </c>
      <c r="E5" s="3" t="s">
        <v>12</v>
      </c>
      <c r="F5" s="3">
        <v>1220101</v>
      </c>
      <c r="G5" s="68" t="s">
        <v>13</v>
      </c>
      <c r="H5" s="68"/>
    </row>
    <row r="6" spans="1:8" ht="12" customHeight="1">
      <c r="A6" s="16" t="s">
        <v>14</v>
      </c>
      <c r="B6" s="56">
        <v>-558996894</v>
      </c>
      <c r="C6" s="14"/>
      <c r="D6" s="13">
        <f aca="true" t="shared" si="0" ref="D6:D22">+B6+C6</f>
        <v>-558996894</v>
      </c>
      <c r="E6" s="3" t="s">
        <v>15</v>
      </c>
      <c r="G6" s="17"/>
      <c r="H6" s="17"/>
    </row>
    <row r="7" spans="1:8" ht="24" customHeight="1">
      <c r="A7" s="18" t="s">
        <v>16</v>
      </c>
      <c r="B7" s="13">
        <v>-152798224.63</v>
      </c>
      <c r="C7" s="14"/>
      <c r="D7" s="13">
        <f t="shared" si="0"/>
        <v>-152798224.63</v>
      </c>
      <c r="E7" s="3" t="s">
        <v>12</v>
      </c>
      <c r="G7" s="17"/>
      <c r="H7" s="17"/>
    </row>
    <row r="8" spans="1:5" ht="12" customHeight="1">
      <c r="A8" s="16" t="s">
        <v>17</v>
      </c>
      <c r="B8" s="13"/>
      <c r="C8" s="14"/>
      <c r="D8" s="13">
        <f t="shared" si="0"/>
        <v>0</v>
      </c>
      <c r="E8" s="3" t="s">
        <v>12</v>
      </c>
    </row>
    <row r="9" spans="1:5" ht="12" customHeight="1">
      <c r="A9" s="16" t="s">
        <v>18</v>
      </c>
      <c r="B9" s="13">
        <v>-11740.23</v>
      </c>
      <c r="C9" s="14"/>
      <c r="D9" s="13">
        <f t="shared" si="0"/>
        <v>-11740.23</v>
      </c>
      <c r="E9" s="3" t="s">
        <v>15</v>
      </c>
    </row>
    <row r="10" spans="1:5" ht="75" customHeight="1">
      <c r="A10" s="18" t="s">
        <v>19</v>
      </c>
      <c r="B10" s="13">
        <v>-4186.44</v>
      </c>
      <c r="C10" s="14"/>
      <c r="D10" s="13">
        <f t="shared" si="0"/>
        <v>-4186.44</v>
      </c>
      <c r="E10" s="1" t="s">
        <v>20</v>
      </c>
    </row>
    <row r="11" spans="1:5" ht="51" customHeight="1">
      <c r="A11" s="16" t="s">
        <v>21</v>
      </c>
      <c r="B11" s="13">
        <v>-352631.8</v>
      </c>
      <c r="C11" s="14"/>
      <c r="D11" s="13">
        <f t="shared" si="0"/>
        <v>-352631.8</v>
      </c>
      <c r="E11" s="1" t="s">
        <v>22</v>
      </c>
    </row>
    <row r="12" spans="1:5" ht="59.25" customHeight="1">
      <c r="A12" s="18" t="s">
        <v>23</v>
      </c>
      <c r="B12" s="57">
        <v>-2637069.55</v>
      </c>
      <c r="C12" s="20"/>
      <c r="D12" s="13">
        <f t="shared" si="0"/>
        <v>-2637069.55</v>
      </c>
      <c r="E12" s="3" t="s">
        <v>15</v>
      </c>
    </row>
    <row r="13" spans="1:6" s="22" customFormat="1" ht="39.75" customHeight="1">
      <c r="A13" s="18" t="s">
        <v>24</v>
      </c>
      <c r="C13" s="20"/>
      <c r="D13" s="13">
        <f t="shared" si="0"/>
        <v>0</v>
      </c>
      <c r="E13" s="3" t="s">
        <v>12</v>
      </c>
      <c r="F13" s="21"/>
    </row>
    <row r="14" spans="1:6" s="22" customFormat="1" ht="38.25" customHeight="1">
      <c r="A14" s="18" t="s">
        <v>25</v>
      </c>
      <c r="B14" s="58">
        <v>-1563346.8</v>
      </c>
      <c r="C14" s="20"/>
      <c r="D14" s="13">
        <f t="shared" si="0"/>
        <v>-1563346.8</v>
      </c>
      <c r="E14" s="3" t="s">
        <v>12</v>
      </c>
      <c r="F14" s="21"/>
    </row>
    <row r="15" spans="1:6" s="22" customFormat="1" ht="57" customHeight="1">
      <c r="A15" s="18" t="s">
        <v>26</v>
      </c>
      <c r="B15" s="58">
        <v>-1297076.03</v>
      </c>
      <c r="C15" s="20"/>
      <c r="D15" s="13">
        <f t="shared" si="0"/>
        <v>-1297076.03</v>
      </c>
      <c r="E15" s="3" t="s">
        <v>12</v>
      </c>
      <c r="F15" s="21"/>
    </row>
    <row r="16" spans="1:6" ht="33" customHeight="1">
      <c r="A16" s="18" t="s">
        <v>27</v>
      </c>
      <c r="C16" s="20"/>
      <c r="D16" s="13">
        <f t="shared" si="0"/>
        <v>0</v>
      </c>
      <c r="E16" s="3" t="s">
        <v>12</v>
      </c>
      <c r="F16" s="21"/>
    </row>
    <row r="17" spans="1:6" ht="33" customHeight="1">
      <c r="A17" s="18" t="s">
        <v>28</v>
      </c>
      <c r="C17" s="20"/>
      <c r="D17" s="13">
        <f t="shared" si="0"/>
        <v>0</v>
      </c>
      <c r="E17" s="3" t="s">
        <v>12</v>
      </c>
      <c r="F17" s="21"/>
    </row>
    <row r="18" spans="1:5" ht="12" customHeight="1">
      <c r="A18" s="18" t="s">
        <v>29</v>
      </c>
      <c r="B18" s="59">
        <v>-16424617.32</v>
      </c>
      <c r="C18" s="14"/>
      <c r="D18" s="13">
        <f t="shared" si="0"/>
        <v>-16424617.32</v>
      </c>
      <c r="E18" s="3" t="s">
        <v>15</v>
      </c>
    </row>
    <row r="19" spans="1:5" ht="12" customHeight="1">
      <c r="A19" s="18" t="s">
        <v>30</v>
      </c>
      <c r="B19" s="60">
        <v>-404481.14</v>
      </c>
      <c r="C19" s="14"/>
      <c r="D19" s="13">
        <f t="shared" si="0"/>
        <v>-404481.14</v>
      </c>
      <c r="E19" s="3" t="s">
        <v>15</v>
      </c>
    </row>
    <row r="20" spans="1:5" ht="12" customHeight="1">
      <c r="A20" s="18" t="s">
        <v>31</v>
      </c>
      <c r="B20" s="61">
        <v>-1128305.5</v>
      </c>
      <c r="C20" s="14"/>
      <c r="D20" s="13">
        <f t="shared" si="0"/>
        <v>-1128305.5</v>
      </c>
      <c r="E20" s="3" t="s">
        <v>15</v>
      </c>
    </row>
    <row r="21" spans="1:5" ht="12" customHeight="1">
      <c r="A21" s="18" t="s">
        <v>32</v>
      </c>
      <c r="B21" s="62">
        <v>-1144254.82</v>
      </c>
      <c r="C21" s="20"/>
      <c r="D21" s="13">
        <f t="shared" si="0"/>
        <v>-1144254.82</v>
      </c>
      <c r="E21" s="3" t="s">
        <v>15</v>
      </c>
    </row>
    <row r="22" spans="1:5" ht="12" customHeight="1" thickBot="1">
      <c r="A22" s="18" t="s">
        <v>33</v>
      </c>
      <c r="B22" s="19">
        <v>-1941503.63</v>
      </c>
      <c r="C22" s="20"/>
      <c r="D22" s="13">
        <f t="shared" si="0"/>
        <v>-1941503.63</v>
      </c>
      <c r="E22" s="3" t="s">
        <v>15</v>
      </c>
    </row>
    <row r="23" spans="1:4" ht="14.25" customHeight="1" thickBot="1">
      <c r="A23" s="23" t="s">
        <v>34</v>
      </c>
      <c r="B23" s="24">
        <f>SUM(B5:B22)</f>
        <v>6886757.399999968</v>
      </c>
      <c r="C23" s="24">
        <f>SUM(C5:C22)</f>
        <v>1533965.85</v>
      </c>
      <c r="D23" s="24">
        <f>SUM(D5:D22)</f>
        <v>8420723.249999996</v>
      </c>
    </row>
    <row r="24" spans="1:4" ht="14.25" customHeight="1" thickBot="1">
      <c r="A24" s="25" t="s">
        <v>35</v>
      </c>
      <c r="B24" s="24"/>
      <c r="C24" s="24"/>
      <c r="D24" s="24"/>
    </row>
    <row r="25" ht="11.25" customHeight="1">
      <c r="A25" s="7"/>
    </row>
    <row r="26" ht="14.25" customHeight="1">
      <c r="A26" s="7">
        <v>2020</v>
      </c>
    </row>
    <row r="27" spans="1:6" ht="14.25" customHeight="1">
      <c r="A27" s="1" t="s">
        <v>36</v>
      </c>
      <c r="B27" s="13"/>
      <c r="C27" s="14">
        <v>809521.15</v>
      </c>
      <c r="D27" s="13">
        <f>B27</f>
        <v>0</v>
      </c>
      <c r="E27" s="3" t="s">
        <v>12</v>
      </c>
      <c r="F27" s="3">
        <v>1220101</v>
      </c>
    </row>
    <row r="28" spans="1:5" ht="14.25" customHeight="1">
      <c r="A28" s="26" t="s">
        <v>37</v>
      </c>
      <c r="B28" s="13"/>
      <c r="C28" s="14"/>
      <c r="D28" s="13">
        <f>B28</f>
        <v>0</v>
      </c>
      <c r="E28" s="3" t="s">
        <v>15</v>
      </c>
    </row>
    <row r="29" spans="1:5" ht="14.25" customHeight="1">
      <c r="A29" s="1" t="s">
        <v>14</v>
      </c>
      <c r="B29" s="13"/>
      <c r="C29" s="14"/>
      <c r="D29" s="13">
        <f>B29</f>
        <v>0</v>
      </c>
      <c r="E29" s="3" t="s">
        <v>15</v>
      </c>
    </row>
    <row r="30" spans="1:5" ht="14.25" customHeight="1">
      <c r="A30" s="27" t="s">
        <v>38</v>
      </c>
      <c r="B30" s="19"/>
      <c r="C30" s="20"/>
      <c r="D30" s="13">
        <f>B30</f>
        <v>0</v>
      </c>
      <c r="E30" s="27" t="s">
        <v>39</v>
      </c>
    </row>
    <row r="31" spans="1:4" ht="14.25" customHeight="1">
      <c r="A31" s="6" t="s">
        <v>34</v>
      </c>
      <c r="B31" s="28">
        <f>SUM(B27:B29)</f>
        <v>0</v>
      </c>
      <c r="C31" s="28">
        <f>SUM(C27:C30)</f>
        <v>809521.15</v>
      </c>
      <c r="D31" s="28">
        <f>SUM(D27:D29)</f>
        <v>0</v>
      </c>
    </row>
    <row r="32" spans="1:4" ht="14.25" customHeight="1">
      <c r="A32" s="6" t="s">
        <v>35</v>
      </c>
      <c r="B32" s="24"/>
      <c r="C32" s="24"/>
      <c r="D32" s="24"/>
    </row>
    <row r="33" spans="1:4" ht="14.25" customHeight="1">
      <c r="A33" s="6"/>
      <c r="B33" s="6"/>
      <c r="C33" s="6"/>
      <c r="D33" s="6"/>
    </row>
    <row r="34" ht="14.25" customHeight="1">
      <c r="A34" s="7">
        <v>2019</v>
      </c>
    </row>
    <row r="35" spans="1:6" ht="14.25" customHeight="1">
      <c r="A35" s="1" t="s">
        <v>36</v>
      </c>
      <c r="B35" s="13"/>
      <c r="C35" s="14"/>
      <c r="D35" s="13">
        <f>B35</f>
        <v>0</v>
      </c>
      <c r="E35" s="3" t="s">
        <v>12</v>
      </c>
      <c r="F35" s="3">
        <v>1220101</v>
      </c>
    </row>
    <row r="36" spans="1:5" ht="14.25" customHeight="1">
      <c r="A36" s="26" t="s">
        <v>37</v>
      </c>
      <c r="B36" s="13"/>
      <c r="C36" s="14"/>
      <c r="D36" s="13">
        <f>B36</f>
        <v>0</v>
      </c>
      <c r="E36" s="3" t="s">
        <v>15</v>
      </c>
    </row>
    <row r="37" spans="1:5" ht="14.25" customHeight="1">
      <c r="A37" s="1" t="s">
        <v>14</v>
      </c>
      <c r="B37" s="13"/>
      <c r="C37" s="14"/>
      <c r="D37" s="13">
        <f>B37</f>
        <v>0</v>
      </c>
      <c r="E37" s="3" t="s">
        <v>15</v>
      </c>
    </row>
    <row r="38" spans="1:5" ht="14.25" customHeight="1">
      <c r="A38" s="27" t="s">
        <v>38</v>
      </c>
      <c r="B38" s="19"/>
      <c r="C38" s="20"/>
      <c r="D38" s="13">
        <f>B38</f>
        <v>0</v>
      </c>
      <c r="E38" s="27" t="s">
        <v>39</v>
      </c>
    </row>
    <row r="39" spans="1:4" ht="14.25" customHeight="1">
      <c r="A39" s="6" t="s">
        <v>34</v>
      </c>
      <c r="B39" s="28">
        <f>SUM(B35:B37)</f>
        <v>0</v>
      </c>
      <c r="C39" s="28">
        <f>SUM(C35:C38)</f>
        <v>0</v>
      </c>
      <c r="D39" s="28">
        <f>SUM(D35:D37)</f>
        <v>0</v>
      </c>
    </row>
    <row r="40" spans="1:4" ht="14.25" customHeight="1">
      <c r="A40" s="6" t="s">
        <v>35</v>
      </c>
      <c r="B40" s="24"/>
      <c r="C40" s="24"/>
      <c r="D40" s="24"/>
    </row>
    <row r="41" spans="1:4" ht="14.25" customHeight="1">
      <c r="A41" s="6"/>
      <c r="B41" s="6"/>
      <c r="C41" s="6"/>
      <c r="D41" s="6"/>
    </row>
    <row r="42" ht="12" customHeight="1">
      <c r="A42" s="7">
        <v>2018</v>
      </c>
    </row>
    <row r="43" spans="1:6" ht="12" customHeight="1">
      <c r="A43" s="1" t="s">
        <v>36</v>
      </c>
      <c r="B43" s="13"/>
      <c r="C43" s="14"/>
      <c r="D43" s="13">
        <f>B43</f>
        <v>0</v>
      </c>
      <c r="E43" s="3" t="s">
        <v>12</v>
      </c>
      <c r="F43" s="3">
        <v>1220101</v>
      </c>
    </row>
    <row r="44" spans="1:5" ht="12" customHeight="1">
      <c r="A44" s="26" t="s">
        <v>37</v>
      </c>
      <c r="B44" s="13"/>
      <c r="C44" s="14"/>
      <c r="D44" s="13">
        <f>B44</f>
        <v>0</v>
      </c>
      <c r="E44" s="3" t="s">
        <v>15</v>
      </c>
    </row>
    <row r="45" spans="1:5" ht="12" customHeight="1">
      <c r="A45" s="1" t="s">
        <v>14</v>
      </c>
      <c r="B45" s="13"/>
      <c r="C45" s="14"/>
      <c r="D45" s="13">
        <f>B45</f>
        <v>0</v>
      </c>
      <c r="E45" s="3" t="s">
        <v>15</v>
      </c>
    </row>
    <row r="46" spans="1:5" ht="24" customHeight="1">
      <c r="A46" s="27" t="s">
        <v>38</v>
      </c>
      <c r="B46" s="19"/>
      <c r="C46" s="20"/>
      <c r="D46" s="13">
        <f>B46</f>
        <v>0</v>
      </c>
      <c r="E46" s="27" t="s">
        <v>39</v>
      </c>
    </row>
    <row r="47" spans="1:4" ht="12" customHeight="1">
      <c r="A47" s="6" t="s">
        <v>34</v>
      </c>
      <c r="B47" s="28">
        <f>SUM(B35:B45)</f>
        <v>0</v>
      </c>
      <c r="C47" s="28">
        <f>SUM(C43:C46)</f>
        <v>0</v>
      </c>
      <c r="D47" s="28">
        <f>SUM(D35:D45)</f>
        <v>0</v>
      </c>
    </row>
    <row r="48" spans="1:4" ht="12" customHeight="1">
      <c r="A48" s="6" t="s">
        <v>35</v>
      </c>
      <c r="B48" s="24"/>
      <c r="C48" s="24"/>
      <c r="D48" s="24"/>
    </row>
    <row r="49" ht="9.75" customHeight="1">
      <c r="A49" s="7"/>
    </row>
    <row r="50" ht="12" customHeight="1">
      <c r="A50" s="29" t="s">
        <v>40</v>
      </c>
    </row>
    <row r="51" ht="12" customHeight="1">
      <c r="A51" s="30" t="s">
        <v>41</v>
      </c>
    </row>
    <row r="52" ht="10.5" customHeight="1">
      <c r="A52" s="7"/>
    </row>
    <row r="53" ht="12" customHeight="1">
      <c r="A53" s="7">
        <v>2017</v>
      </c>
    </row>
    <row r="54" spans="1:6" ht="20.25" customHeight="1">
      <c r="A54" s="1" t="s">
        <v>36</v>
      </c>
      <c r="B54" s="13"/>
      <c r="C54" s="13"/>
      <c r="D54" s="13">
        <f>B54+C54</f>
        <v>0</v>
      </c>
      <c r="E54" s="3" t="s">
        <v>12</v>
      </c>
      <c r="F54" s="3" t="s">
        <v>42</v>
      </c>
    </row>
    <row r="55" spans="1:5" ht="12" customHeight="1">
      <c r="A55" s="26" t="s">
        <v>37</v>
      </c>
      <c r="B55" s="13"/>
      <c r="C55" s="13"/>
      <c r="D55" s="13">
        <f>B55+C55</f>
        <v>0</v>
      </c>
      <c r="E55" s="3" t="s">
        <v>15</v>
      </c>
    </row>
    <row r="56" spans="1:5" ht="12" customHeight="1">
      <c r="A56" s="1" t="s">
        <v>14</v>
      </c>
      <c r="B56" s="13"/>
      <c r="C56" s="13"/>
      <c r="D56" s="13">
        <f>B56+C56</f>
        <v>0</v>
      </c>
      <c r="E56" s="3" t="s">
        <v>15</v>
      </c>
    </row>
    <row r="57" spans="1:5" ht="24" customHeight="1">
      <c r="A57" s="27" t="s">
        <v>38</v>
      </c>
      <c r="B57" s="19"/>
      <c r="C57" s="19"/>
      <c r="D57" s="13">
        <f>B57+C57</f>
        <v>0</v>
      </c>
      <c r="E57" s="27" t="s">
        <v>39</v>
      </c>
    </row>
    <row r="58" spans="1:4" ht="12" customHeight="1">
      <c r="A58" s="6" t="s">
        <v>34</v>
      </c>
      <c r="B58" s="28">
        <f>SUM(B54:B56)</f>
        <v>0</v>
      </c>
      <c r="C58" s="28">
        <f>SUM(C54:C56)</f>
        <v>0</v>
      </c>
      <c r="D58" s="28">
        <f>SUM(D54:D56)</f>
        <v>0</v>
      </c>
    </row>
    <row r="59" spans="1:4" ht="12" customHeight="1">
      <c r="A59" s="6" t="s">
        <v>35</v>
      </c>
      <c r="B59" s="24"/>
      <c r="C59" s="24"/>
      <c r="D59" s="24"/>
    </row>
    <row r="60" ht="9.75" customHeight="1">
      <c r="A60" s="7"/>
    </row>
    <row r="61" ht="12" customHeight="1">
      <c r="A61" s="7">
        <v>2016</v>
      </c>
    </row>
    <row r="62" spans="1:6" ht="21.75" customHeight="1">
      <c r="A62" s="1" t="s">
        <v>36</v>
      </c>
      <c r="B62" s="13"/>
      <c r="C62" s="13"/>
      <c r="D62" s="13">
        <f>B62+C62</f>
        <v>0</v>
      </c>
      <c r="E62" s="3" t="s">
        <v>12</v>
      </c>
      <c r="F62" s="3" t="s">
        <v>42</v>
      </c>
    </row>
    <row r="63" spans="1:5" ht="12" customHeight="1">
      <c r="A63" s="26" t="s">
        <v>37</v>
      </c>
      <c r="B63" s="13"/>
      <c r="C63" s="13"/>
      <c r="D63" s="13">
        <f>B63+C63</f>
        <v>0</v>
      </c>
      <c r="E63" s="3" t="s">
        <v>15</v>
      </c>
    </row>
    <row r="64" spans="1:5" ht="12" customHeight="1">
      <c r="A64" s="1" t="s">
        <v>14</v>
      </c>
      <c r="B64" s="13"/>
      <c r="C64" s="13"/>
      <c r="D64" s="13">
        <f>B64+C64</f>
        <v>0</v>
      </c>
      <c r="E64" s="3" t="s">
        <v>15</v>
      </c>
    </row>
    <row r="65" spans="1:5" ht="24" customHeight="1">
      <c r="A65" s="27" t="s">
        <v>38</v>
      </c>
      <c r="B65" s="19"/>
      <c r="C65" s="19"/>
      <c r="D65" s="13">
        <f>B65+C65</f>
        <v>0</v>
      </c>
      <c r="E65" s="27" t="s">
        <v>39</v>
      </c>
    </row>
    <row r="66" spans="1:7" ht="12" customHeight="1">
      <c r="A66" s="6" t="s">
        <v>34</v>
      </c>
      <c r="B66" s="28">
        <f>SUM(B62:B64)</f>
        <v>0</v>
      </c>
      <c r="C66" s="28">
        <f>SUM(C62:C64)</f>
        <v>0</v>
      </c>
      <c r="D66" s="28">
        <f>SUM(D62:D64)</f>
        <v>0</v>
      </c>
      <c r="G66" s="22"/>
    </row>
    <row r="67" spans="1:4" ht="12" customHeight="1">
      <c r="A67" s="6" t="s">
        <v>35</v>
      </c>
      <c r="B67" s="24"/>
      <c r="C67" s="24"/>
      <c r="D67" s="24"/>
    </row>
    <row r="68" ht="12" customHeight="1">
      <c r="A68" s="7"/>
    </row>
    <row r="69" spans="1:7" s="22" customFormat="1" ht="12.75" customHeight="1">
      <c r="A69" s="7">
        <v>2015</v>
      </c>
      <c r="B69" s="2"/>
      <c r="C69" s="2"/>
      <c r="D69" s="2"/>
      <c r="E69" s="3"/>
      <c r="F69" s="4"/>
      <c r="G69" s="5"/>
    </row>
    <row r="70" spans="1:6" ht="19.5" customHeight="1">
      <c r="A70" s="1" t="s">
        <v>36</v>
      </c>
      <c r="B70" s="13"/>
      <c r="C70" s="13"/>
      <c r="D70" s="13">
        <f>B70+C70</f>
        <v>0</v>
      </c>
      <c r="E70" s="3" t="s">
        <v>12</v>
      </c>
      <c r="F70" s="3" t="s">
        <v>42</v>
      </c>
    </row>
    <row r="71" spans="1:5" ht="12" customHeight="1">
      <c r="A71" s="26" t="s">
        <v>37</v>
      </c>
      <c r="B71" s="13"/>
      <c r="C71" s="13"/>
      <c r="D71" s="13">
        <f>B71+C71</f>
        <v>0</v>
      </c>
      <c r="E71" s="3" t="s">
        <v>15</v>
      </c>
    </row>
    <row r="72" spans="1:5" ht="12" customHeight="1">
      <c r="A72" s="1" t="s">
        <v>14</v>
      </c>
      <c r="B72" s="13"/>
      <c r="C72" s="13"/>
      <c r="D72" s="13">
        <f>B72+C72</f>
        <v>0</v>
      </c>
      <c r="E72" s="3" t="s">
        <v>15</v>
      </c>
    </row>
    <row r="73" spans="1:5" ht="15.75" customHeight="1">
      <c r="A73" s="27" t="s">
        <v>38</v>
      </c>
      <c r="B73" s="19"/>
      <c r="C73" s="19"/>
      <c r="D73" s="13">
        <f>B73+C73</f>
        <v>0</v>
      </c>
      <c r="E73" s="27" t="s">
        <v>39</v>
      </c>
    </row>
    <row r="74" spans="1:4" ht="12" customHeight="1">
      <c r="A74" s="6" t="s">
        <v>34</v>
      </c>
      <c r="B74" s="28">
        <f>SUM(B70:B72)</f>
        <v>0</v>
      </c>
      <c r="C74" s="28">
        <f>SUM(C70:C72)</f>
        <v>0</v>
      </c>
      <c r="D74" s="28">
        <f>SUM(D70:D72)</f>
        <v>0</v>
      </c>
    </row>
    <row r="75" spans="1:4" ht="12" customHeight="1">
      <c r="A75" s="6" t="s">
        <v>35</v>
      </c>
      <c r="B75" s="24"/>
      <c r="C75" s="24"/>
      <c r="D75" s="24"/>
    </row>
    <row r="76" spans="1:7" ht="9.75" customHeight="1">
      <c r="A76" s="7"/>
      <c r="G76" s="22"/>
    </row>
    <row r="77" ht="12" customHeight="1">
      <c r="A77" s="7">
        <v>2014</v>
      </c>
    </row>
    <row r="78" spans="1:6" ht="18" customHeight="1">
      <c r="A78" s="1" t="s">
        <v>36</v>
      </c>
      <c r="B78" s="13"/>
      <c r="C78" s="13"/>
      <c r="D78" s="13">
        <f>B78+C78</f>
        <v>0</v>
      </c>
      <c r="E78" s="3" t="s">
        <v>12</v>
      </c>
      <c r="F78" s="3" t="s">
        <v>42</v>
      </c>
    </row>
    <row r="79" spans="1:7" s="22" customFormat="1" ht="13.5" customHeight="1">
      <c r="A79" s="26" t="s">
        <v>37</v>
      </c>
      <c r="B79" s="13"/>
      <c r="C79" s="13"/>
      <c r="D79" s="13">
        <f>B79+C79</f>
        <v>0</v>
      </c>
      <c r="E79" s="3" t="s">
        <v>15</v>
      </c>
      <c r="F79" s="4"/>
      <c r="G79" s="5"/>
    </row>
    <row r="80" spans="1:6" ht="12" customHeight="1">
      <c r="A80" s="1" t="s">
        <v>14</v>
      </c>
      <c r="B80" s="13"/>
      <c r="C80" s="13"/>
      <c r="D80" s="13">
        <f>B80+C80</f>
        <v>0</v>
      </c>
      <c r="E80" s="3" t="s">
        <v>15</v>
      </c>
      <c r="F80" s="21"/>
    </row>
    <row r="81" spans="1:6" ht="24" customHeight="1">
      <c r="A81" s="27" t="s">
        <v>38</v>
      </c>
      <c r="B81" s="19"/>
      <c r="C81" s="19"/>
      <c r="D81" s="13">
        <f>B81+C81</f>
        <v>0</v>
      </c>
      <c r="E81" s="27" t="s">
        <v>39</v>
      </c>
      <c r="F81" s="31"/>
    </row>
    <row r="82" spans="1:6" ht="12" customHeight="1">
      <c r="A82" s="6" t="s">
        <v>34</v>
      </c>
      <c r="B82" s="28">
        <f>SUM(B78:B80)</f>
        <v>0</v>
      </c>
      <c r="C82" s="28">
        <f>SUM(C78:C80)</f>
        <v>0</v>
      </c>
      <c r="D82" s="28">
        <f>SUM(D78:D80)</f>
        <v>0</v>
      </c>
      <c r="F82" s="31"/>
    </row>
    <row r="83" spans="1:4" ht="12" customHeight="1">
      <c r="A83" s="6" t="s">
        <v>35</v>
      </c>
      <c r="B83" s="24"/>
      <c r="C83" s="24"/>
      <c r="D83" s="24"/>
    </row>
    <row r="84" ht="9.75" customHeight="1">
      <c r="A84" s="7"/>
    </row>
    <row r="85" ht="12" customHeight="1">
      <c r="A85" s="7">
        <v>2013</v>
      </c>
    </row>
    <row r="86" spans="1:6" ht="20.25" customHeight="1">
      <c r="A86" s="1" t="s">
        <v>36</v>
      </c>
      <c r="B86" s="13"/>
      <c r="C86" s="13"/>
      <c r="D86" s="13">
        <f>B86+C86</f>
        <v>0</v>
      </c>
      <c r="E86" s="3" t="s">
        <v>12</v>
      </c>
      <c r="F86" s="3" t="s">
        <v>42</v>
      </c>
    </row>
    <row r="87" spans="1:5" ht="12" customHeight="1">
      <c r="A87" s="26" t="s">
        <v>37</v>
      </c>
      <c r="B87" s="13"/>
      <c r="C87" s="13"/>
      <c r="D87" s="13">
        <f>B87+C87</f>
        <v>0</v>
      </c>
      <c r="E87" s="3" t="s">
        <v>15</v>
      </c>
    </row>
    <row r="88" spans="1:6" ht="12" customHeight="1">
      <c r="A88" s="1" t="s">
        <v>14</v>
      </c>
      <c r="B88" s="13"/>
      <c r="C88" s="13"/>
      <c r="D88" s="13">
        <f>B88+C88</f>
        <v>0</v>
      </c>
      <c r="E88" s="3" t="s">
        <v>15</v>
      </c>
      <c r="F88" s="21"/>
    </row>
    <row r="89" spans="1:6" ht="24" customHeight="1">
      <c r="A89" s="27" t="s">
        <v>38</v>
      </c>
      <c r="B89" s="19"/>
      <c r="C89" s="19"/>
      <c r="D89" s="13">
        <f>B89+C89</f>
        <v>0</v>
      </c>
      <c r="E89" s="27" t="s">
        <v>39</v>
      </c>
      <c r="F89" s="31"/>
    </row>
    <row r="90" spans="1:6" ht="12" customHeight="1">
      <c r="A90" s="6" t="s">
        <v>34</v>
      </c>
      <c r="B90" s="28">
        <f>SUM(B86:B88)</f>
        <v>0</v>
      </c>
      <c r="C90" s="28">
        <f>SUM(C86:C88)</f>
        <v>0</v>
      </c>
      <c r="D90" s="28">
        <f>SUM(D86:D88)</f>
        <v>0</v>
      </c>
      <c r="F90" s="31"/>
    </row>
    <row r="91" spans="1:4" ht="12" customHeight="1">
      <c r="A91" s="6" t="s">
        <v>35</v>
      </c>
      <c r="B91" s="24"/>
      <c r="C91" s="24"/>
      <c r="D91" s="24"/>
    </row>
    <row r="93" ht="12" customHeight="1">
      <c r="A93" s="7">
        <v>2012</v>
      </c>
    </row>
    <row r="94" spans="1:6" ht="22.5" customHeight="1">
      <c r="A94" s="1" t="s">
        <v>36</v>
      </c>
      <c r="B94" s="13"/>
      <c r="C94" s="13"/>
      <c r="D94" s="13">
        <f>B94+C94</f>
        <v>0</v>
      </c>
      <c r="E94" s="3" t="s">
        <v>12</v>
      </c>
      <c r="F94" s="3" t="s">
        <v>42</v>
      </c>
    </row>
    <row r="95" spans="1:7" ht="12" customHeight="1">
      <c r="A95" s="26" t="s">
        <v>37</v>
      </c>
      <c r="B95" s="13"/>
      <c r="C95" s="13"/>
      <c r="D95" s="13">
        <f>B95+C95</f>
        <v>0</v>
      </c>
      <c r="E95" s="3" t="s">
        <v>15</v>
      </c>
      <c r="G95" s="22"/>
    </row>
    <row r="96" spans="1:5" ht="12" customHeight="1">
      <c r="A96" s="1" t="s">
        <v>14</v>
      </c>
      <c r="B96" s="13"/>
      <c r="C96" s="13"/>
      <c r="D96" s="13">
        <f>B96+C96</f>
        <v>0</v>
      </c>
      <c r="E96" s="3" t="s">
        <v>15</v>
      </c>
    </row>
    <row r="97" spans="1:5" ht="24" customHeight="1">
      <c r="A97" s="27" t="s">
        <v>38</v>
      </c>
      <c r="B97" s="19"/>
      <c r="C97" s="19"/>
      <c r="D97" s="13">
        <f>B97+C97</f>
        <v>0</v>
      </c>
      <c r="E97" s="27" t="s">
        <v>39</v>
      </c>
    </row>
    <row r="98" spans="1:7" s="22" customFormat="1" ht="16.5" customHeight="1">
      <c r="A98" s="6" t="s">
        <v>34</v>
      </c>
      <c r="B98" s="28">
        <f>SUM(B94:B96)</f>
        <v>0</v>
      </c>
      <c r="C98" s="28">
        <f>SUM(C94:C96)</f>
        <v>0</v>
      </c>
      <c r="D98" s="28">
        <f>SUM(D94:D96)</f>
        <v>0</v>
      </c>
      <c r="E98" s="3"/>
      <c r="F98" s="4"/>
      <c r="G98" s="5"/>
    </row>
    <row r="99" spans="1:4" ht="12" customHeight="1">
      <c r="A99" s="6" t="s">
        <v>35</v>
      </c>
      <c r="B99" s="24"/>
      <c r="C99" s="24"/>
      <c r="D99" s="24"/>
    </row>
    <row r="100" ht="15.75" customHeight="1"/>
    <row r="101" ht="12" customHeight="1">
      <c r="A101" s="7" t="s">
        <v>43</v>
      </c>
    </row>
    <row r="102" spans="1:6" ht="20.25" customHeight="1">
      <c r="A102" s="1" t="s">
        <v>36</v>
      </c>
      <c r="B102" s="13"/>
      <c r="C102" s="13"/>
      <c r="D102" s="13">
        <f>B102+C102</f>
        <v>0</v>
      </c>
      <c r="E102" s="3" t="s">
        <v>12</v>
      </c>
      <c r="F102" s="3" t="s">
        <v>42</v>
      </c>
    </row>
    <row r="103" spans="1:5" ht="12" customHeight="1">
      <c r="A103" s="26" t="s">
        <v>37</v>
      </c>
      <c r="B103" s="13"/>
      <c r="C103" s="13"/>
      <c r="D103" s="13">
        <f>B103+C103</f>
        <v>0</v>
      </c>
      <c r="E103" s="3" t="s">
        <v>15</v>
      </c>
    </row>
    <row r="104" spans="1:6" ht="12" customHeight="1">
      <c r="A104" s="1" t="s">
        <v>14</v>
      </c>
      <c r="B104" s="13"/>
      <c r="C104" s="13"/>
      <c r="D104" s="13">
        <f>B104+C104</f>
        <v>0</v>
      </c>
      <c r="E104" s="3" t="s">
        <v>15</v>
      </c>
      <c r="F104" s="21"/>
    </row>
    <row r="105" spans="1:6" ht="24" customHeight="1">
      <c r="A105" s="27" t="s">
        <v>38</v>
      </c>
      <c r="B105" s="19"/>
      <c r="C105" s="19"/>
      <c r="D105" s="13">
        <f>B105+C105</f>
        <v>0</v>
      </c>
      <c r="E105" s="27" t="s">
        <v>39</v>
      </c>
      <c r="F105" s="31"/>
    </row>
    <row r="106" spans="1:6" ht="12" customHeight="1">
      <c r="A106" s="6" t="s">
        <v>34</v>
      </c>
      <c r="B106" s="28">
        <f>SUM(B102:B104)</f>
        <v>0</v>
      </c>
      <c r="C106" s="28">
        <f>SUM(C102:C104)</f>
        <v>0</v>
      </c>
      <c r="D106" s="28">
        <f>SUM(D102:D104)</f>
        <v>0</v>
      </c>
      <c r="F106" s="31"/>
    </row>
    <row r="107" spans="1:4" ht="12" customHeight="1">
      <c r="A107" s="6" t="s">
        <v>35</v>
      </c>
      <c r="B107" s="24"/>
      <c r="C107" s="24"/>
      <c r="D107" s="24"/>
    </row>
    <row r="109" ht="9.75" customHeight="1"/>
    <row r="110" spans="1:6" s="34" customFormat="1" ht="12" customHeight="1">
      <c r="A110" s="23" t="s">
        <v>44</v>
      </c>
      <c r="B110" s="13">
        <f>'2021 cred indist vinc 4500126 '!B30</f>
        <v>12642990.71</v>
      </c>
      <c r="C110" s="14"/>
      <c r="D110" s="13">
        <f>B110+C110</f>
        <v>12642990.71</v>
      </c>
      <c r="E110" s="32"/>
      <c r="F110" s="33"/>
    </row>
    <row r="111" spans="1:6" s="34" customFormat="1" ht="12" customHeight="1">
      <c r="A111" s="23" t="s">
        <v>45</v>
      </c>
      <c r="B111" s="14"/>
      <c r="C111" s="13">
        <f>'2021 cred pay back 4500316 '!B31</f>
        <v>0</v>
      </c>
      <c r="D111" s="13">
        <f>B111+C111</f>
        <v>0</v>
      </c>
      <c r="E111" s="32"/>
      <c r="F111" s="33"/>
    </row>
    <row r="112" spans="1:6" s="34" customFormat="1" ht="24" customHeight="1">
      <c r="A112" s="23" t="s">
        <v>46</v>
      </c>
      <c r="B112" s="35"/>
      <c r="C112" s="35"/>
      <c r="D112" s="35"/>
      <c r="E112" s="32"/>
      <c r="F112" s="33"/>
    </row>
    <row r="113" spans="1:4" ht="12" customHeight="1">
      <c r="A113" s="16" t="s">
        <v>47</v>
      </c>
      <c r="B113" s="13"/>
      <c r="C113" s="13"/>
      <c r="D113" s="13">
        <f aca="true" t="shared" si="1" ref="D113:D118">B113+C113</f>
        <v>0</v>
      </c>
    </row>
    <row r="114" spans="1:4" ht="12" customHeight="1">
      <c r="A114" s="16"/>
      <c r="B114" s="13"/>
      <c r="C114" s="13"/>
      <c r="D114" s="13">
        <f t="shared" si="1"/>
        <v>0</v>
      </c>
    </row>
    <row r="115" spans="1:4" ht="12" customHeight="1">
      <c r="A115" s="16"/>
      <c r="B115" s="13"/>
      <c r="C115" s="13"/>
      <c r="D115" s="13">
        <f t="shared" si="1"/>
        <v>0</v>
      </c>
    </row>
    <row r="116" spans="1:4" ht="12" customHeight="1">
      <c r="A116" s="16"/>
      <c r="B116" s="13"/>
      <c r="C116" s="13"/>
      <c r="D116" s="13">
        <f t="shared" si="1"/>
        <v>0</v>
      </c>
    </row>
    <row r="117" spans="1:4" ht="12" customHeight="1">
      <c r="A117" s="16"/>
      <c r="B117" s="13"/>
      <c r="C117" s="13"/>
      <c r="D117" s="13">
        <f t="shared" si="1"/>
        <v>0</v>
      </c>
    </row>
    <row r="118" spans="1:4" ht="12" customHeight="1">
      <c r="A118" s="16"/>
      <c r="B118" s="13"/>
      <c r="C118" s="13"/>
      <c r="D118" s="13">
        <f t="shared" si="1"/>
        <v>0</v>
      </c>
    </row>
    <row r="120" spans="1:6" s="34" customFormat="1" ht="12" customHeight="1">
      <c r="A120" s="36" t="s">
        <v>48</v>
      </c>
      <c r="B120" s="37">
        <f>B106+B98+B90+B82+B74+B66+B58+B47+B23+B31+SUM(B110:B118)+B39</f>
        <v>19529748.10999997</v>
      </c>
      <c r="C120" s="37">
        <f>C106+C98+C90+C82+C74+C66+C58+C47+C23+C31+SUM(C110:C118)+C39</f>
        <v>2343487</v>
      </c>
      <c r="D120" s="38">
        <f>D106+D98+D90+D82+D74+D66+D58+D47+D23+D31+SUM(D110:D118)+D39</f>
        <v>21063713.959999997</v>
      </c>
      <c r="E120" s="32"/>
      <c r="F120" s="33"/>
    </row>
    <row r="121" spans="1:6" s="34" customFormat="1" ht="12" customHeight="1">
      <c r="A121" s="6"/>
      <c r="B121" s="2"/>
      <c r="C121" s="2"/>
      <c r="D121" s="2"/>
      <c r="E121" s="32"/>
      <c r="F121" s="33"/>
    </row>
    <row r="122" spans="1:6" s="34" customFormat="1" ht="12" customHeight="1">
      <c r="A122" s="36" t="s">
        <v>49</v>
      </c>
      <c r="B122" s="37">
        <f>B24+B48+B59+B67+B75+B83+B91+B99+B107+B32+B40</f>
        <v>0</v>
      </c>
      <c r="C122" s="37">
        <f>C24+C48+C59+C67+C75+C83+C91+C99+C107+C32+C40</f>
        <v>0</v>
      </c>
      <c r="D122" s="38">
        <f>D24+D48+D59+D67+D75+D83+D91+D99+D107+D32+D40</f>
        <v>0</v>
      </c>
      <c r="E122" s="32"/>
      <c r="F122" s="33"/>
    </row>
    <row r="65536" ht="12.75" customHeight="1"/>
  </sheetData>
  <sheetProtection selectLockedCells="1" selectUnlockedCells="1"/>
  <mergeCells count="2">
    <mergeCell ref="G2:H2"/>
    <mergeCell ref="G5:H5"/>
  </mergeCells>
  <printOptions/>
  <pageMargins left="0.3937007874015748" right="0.2362204724409449" top="0.984251968503937" bottom="0.35433070866141736" header="0.15748031496062992" footer="0.15748031496062992"/>
  <pageSetup fitToHeight="2" fitToWidth="1" horizontalDpi="300" verticalDpi="300" orientation="landscape" paperSize="9" scale="51" r:id="rId1"/>
  <headerFooter alignWithMargins="0">
    <oddHeader>&amp;L&amp;"-,Grassetto"&amp;11Consuntivo 31/12/2021
Dettaglio &amp;A
ASR.....</oddHeader>
    <oddFooter>&amp;R&amp;"Calibri,Normale"&amp;11Pagina &amp;P di &amp;N</oddFooter>
  </headerFooter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60" zoomScaleNormal="99" zoomScalePageLayoutView="0" workbookViewId="0" topLeftCell="A1">
      <selection activeCell="C26" sqref="C26"/>
    </sheetView>
  </sheetViews>
  <sheetFormatPr defaultColWidth="8.8515625" defaultRowHeight="12" customHeight="1"/>
  <cols>
    <col min="1" max="1" width="93.00390625" style="1" customWidth="1"/>
    <col min="2" max="2" width="15.00390625" style="2" customWidth="1"/>
    <col min="3" max="3" width="11.140625" style="3" customWidth="1"/>
    <col min="4" max="4" width="19.57421875" style="5" customWidth="1"/>
    <col min="5" max="5" width="15.7109375" style="5" customWidth="1"/>
    <col min="6" max="6" width="6.00390625" style="5" customWidth="1"/>
    <col min="7" max="16384" width="8.8515625" style="5" customWidth="1"/>
  </cols>
  <sheetData>
    <row r="1" ht="12" customHeight="1">
      <c r="A1" s="6" t="s">
        <v>50</v>
      </c>
    </row>
    <row r="2" spans="1:6" ht="46.5" customHeight="1">
      <c r="A2" s="6" t="s">
        <v>1</v>
      </c>
      <c r="B2" s="2" t="s">
        <v>51</v>
      </c>
      <c r="C2" s="9" t="s">
        <v>5</v>
      </c>
      <c r="E2" s="15" t="s">
        <v>13</v>
      </c>
      <c r="F2" s="39"/>
    </row>
    <row r="3" spans="1:6" ht="31.5" customHeight="1">
      <c r="A3" s="11">
        <v>2021</v>
      </c>
      <c r="D3" s="4" t="s">
        <v>10</v>
      </c>
      <c r="E3" s="39"/>
      <c r="F3" s="39"/>
    </row>
    <row r="4" spans="1:6" ht="23.25" customHeight="1">
      <c r="A4" s="40" t="s">
        <v>52</v>
      </c>
      <c r="B4" s="13">
        <v>11227518.91</v>
      </c>
      <c r="C4" s="3" t="s">
        <v>12</v>
      </c>
      <c r="D4" s="41">
        <v>1220101</v>
      </c>
      <c r="E4" s="39"/>
      <c r="F4" s="39"/>
    </row>
    <row r="5" spans="1:6" ht="23.25" customHeight="1" thickBot="1">
      <c r="A5" s="42" t="s">
        <v>14</v>
      </c>
      <c r="B5" s="19">
        <v>-7081244.2</v>
      </c>
      <c r="C5" s="3" t="s">
        <v>15</v>
      </c>
      <c r="E5" s="39"/>
      <c r="F5" s="39"/>
    </row>
    <row r="6" spans="1:6" ht="23.25" customHeight="1" thickBot="1">
      <c r="A6" s="43" t="s">
        <v>34</v>
      </c>
      <c r="B6" s="24">
        <f>SUM(B4:B5)</f>
        <v>4146274.71</v>
      </c>
      <c r="C6" s="3" t="s">
        <v>53</v>
      </c>
      <c r="E6" s="39"/>
      <c r="F6" s="39"/>
    </row>
    <row r="7" spans="1:6" ht="12" customHeight="1">
      <c r="A7" s="3"/>
      <c r="B7" s="3"/>
      <c r="E7" s="39"/>
      <c r="F7" s="39"/>
    </row>
    <row r="8" spans="1:4" ht="12" customHeight="1">
      <c r="A8" s="11">
        <v>2020</v>
      </c>
      <c r="B8" s="3"/>
      <c r="D8" s="4" t="s">
        <v>10</v>
      </c>
    </row>
    <row r="9" spans="1:4" ht="12" customHeight="1">
      <c r="A9" s="42" t="s">
        <v>36</v>
      </c>
      <c r="B9" s="13">
        <v>15251857.38</v>
      </c>
      <c r="C9" s="3" t="s">
        <v>12</v>
      </c>
      <c r="D9" s="41">
        <v>1220101</v>
      </c>
    </row>
    <row r="10" spans="1:3" ht="12" customHeight="1">
      <c r="A10" s="44" t="s">
        <v>37</v>
      </c>
      <c r="B10" s="13"/>
      <c r="C10" s="3" t="s">
        <v>15</v>
      </c>
    </row>
    <row r="11" spans="1:3" ht="12" customHeight="1">
      <c r="A11" s="42" t="s">
        <v>14</v>
      </c>
      <c r="B11" s="13">
        <v>-6755141.38</v>
      </c>
      <c r="C11" s="3" t="s">
        <v>15</v>
      </c>
    </row>
    <row r="12" spans="1:3" ht="12" customHeight="1" thickBot="1">
      <c r="A12" s="45" t="s">
        <v>38</v>
      </c>
      <c r="B12" s="19"/>
      <c r="C12" s="27" t="s">
        <v>39</v>
      </c>
    </row>
    <row r="13" spans="1:2" ht="12" customHeight="1" thickBot="1">
      <c r="A13" s="43" t="s">
        <v>34</v>
      </c>
      <c r="B13" s="24">
        <f>+B9+B11</f>
        <v>8496716</v>
      </c>
    </row>
    <row r="14" spans="1:6" ht="12" customHeight="1">
      <c r="A14" s="3"/>
      <c r="B14" s="3"/>
      <c r="E14" s="39"/>
      <c r="F14" s="39"/>
    </row>
    <row r="15" spans="1:4" ht="12" customHeight="1">
      <c r="A15" s="11">
        <v>2019</v>
      </c>
      <c r="B15" s="3"/>
      <c r="D15" s="4" t="s">
        <v>10</v>
      </c>
    </row>
    <row r="16" spans="1:4" ht="12" customHeight="1">
      <c r="A16" s="42" t="s">
        <v>36</v>
      </c>
      <c r="B16" s="13"/>
      <c r="C16" s="3" t="s">
        <v>12</v>
      </c>
      <c r="D16" s="41">
        <v>1220101</v>
      </c>
    </row>
    <row r="17" spans="1:3" ht="12" customHeight="1">
      <c r="A17" s="44" t="s">
        <v>37</v>
      </c>
      <c r="B17" s="13"/>
      <c r="C17" s="3" t="s">
        <v>15</v>
      </c>
    </row>
    <row r="18" spans="1:3" ht="12" customHeight="1">
      <c r="A18" s="42" t="s">
        <v>14</v>
      </c>
      <c r="B18" s="13"/>
      <c r="C18" s="3" t="s">
        <v>15</v>
      </c>
    </row>
    <row r="19" spans="1:3" ht="12" customHeight="1">
      <c r="A19" s="45" t="s">
        <v>38</v>
      </c>
      <c r="B19" s="19"/>
      <c r="C19" s="27" t="s">
        <v>39</v>
      </c>
    </row>
    <row r="20" spans="1:2" ht="12" customHeight="1">
      <c r="A20" s="43" t="s">
        <v>34</v>
      </c>
      <c r="B20" s="24"/>
    </row>
    <row r="21" spans="1:2" ht="12" customHeight="1">
      <c r="A21" s="3"/>
      <c r="B21" s="5"/>
    </row>
    <row r="22" spans="1:2" ht="12" customHeight="1">
      <c r="A22" s="46">
        <v>2018</v>
      </c>
      <c r="B22" s="5"/>
    </row>
    <row r="23" spans="1:4" ht="12" customHeight="1">
      <c r="A23" s="42" t="s">
        <v>36</v>
      </c>
      <c r="B23" s="13"/>
      <c r="C23" s="3" t="s">
        <v>12</v>
      </c>
      <c r="D23" s="41">
        <v>1220101</v>
      </c>
    </row>
    <row r="24" spans="1:3" ht="12" customHeight="1">
      <c r="A24" s="44" t="s">
        <v>37</v>
      </c>
      <c r="B24" s="13"/>
      <c r="C24" s="3" t="s">
        <v>15</v>
      </c>
    </row>
    <row r="25" spans="1:3" ht="12" customHeight="1">
      <c r="A25" s="42" t="s">
        <v>14</v>
      </c>
      <c r="B25" s="13"/>
      <c r="C25" s="3" t="s">
        <v>15</v>
      </c>
    </row>
    <row r="26" spans="1:3" ht="12" customHeight="1">
      <c r="A26" s="45" t="s">
        <v>38</v>
      </c>
      <c r="B26" s="19"/>
      <c r="C26" s="27" t="s">
        <v>39</v>
      </c>
    </row>
    <row r="27" spans="1:2" ht="12" customHeight="1">
      <c r="A27" s="43" t="s">
        <v>34</v>
      </c>
      <c r="B27" s="24">
        <f>SUM(B23:B25)</f>
        <v>0</v>
      </c>
    </row>
    <row r="28" ht="12" customHeight="1">
      <c r="A28" s="7"/>
    </row>
    <row r="30" spans="1:3" ht="25.5" customHeight="1">
      <c r="A30" s="47" t="s">
        <v>54</v>
      </c>
      <c r="B30" s="48">
        <f>B6+B20+B27+B13</f>
        <v>12642990.71</v>
      </c>
      <c r="C30" s="5"/>
    </row>
    <row r="31" spans="1:3" ht="106.5" customHeight="1">
      <c r="A31" s="5"/>
      <c r="C31" s="5"/>
    </row>
    <row r="32" spans="1:3" ht="12" customHeight="1">
      <c r="A32" s="5"/>
      <c r="C32" s="5"/>
    </row>
    <row r="34" ht="12" customHeight="1">
      <c r="A34" s="7"/>
    </row>
  </sheetData>
  <sheetProtection selectLockedCells="1" selectUnlockedCells="1"/>
  <printOptions/>
  <pageMargins left="0.8270833333333333" right="0.2361111111111111" top="1.3340277777777776" bottom="0.7083333333333333" header="0.5118055555555555" footer="0.5118055555555555"/>
  <pageSetup horizontalDpi="600" verticalDpi="600" orientation="landscape" paperSize="9" scale="77" r:id="rId1"/>
  <headerFooter alignWithMargins="0">
    <oddHeader>&amp;L&amp;"-,Grassetto"&amp;11Consuntivo 31/12/2021
Dettaglio &amp;A
ASR......</oddHeader>
    <oddFooter>&amp;R&amp;"Calibri,Normale"&amp;11Pagina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="60" zoomScaleNormal="99" zoomScalePageLayoutView="0" workbookViewId="0" topLeftCell="A1">
      <selection activeCell="C26" sqref="C26"/>
    </sheetView>
  </sheetViews>
  <sheetFormatPr defaultColWidth="8.8515625" defaultRowHeight="12" customHeight="1"/>
  <cols>
    <col min="1" max="1" width="93.00390625" style="1" customWidth="1"/>
    <col min="2" max="2" width="15.00390625" style="2" customWidth="1"/>
    <col min="3" max="3" width="11.140625" style="3" customWidth="1"/>
    <col min="4" max="4" width="12.57421875" style="5" customWidth="1"/>
    <col min="5" max="6" width="15.7109375" style="5" customWidth="1"/>
    <col min="7" max="16384" width="8.8515625" style="5" customWidth="1"/>
  </cols>
  <sheetData>
    <row r="1" ht="12" customHeight="1">
      <c r="A1" s="6" t="s">
        <v>55</v>
      </c>
    </row>
    <row r="2" spans="1:6" ht="47.25" customHeight="1">
      <c r="A2" s="6" t="s">
        <v>1</v>
      </c>
      <c r="B2" s="2" t="s">
        <v>51</v>
      </c>
      <c r="C2" s="9" t="s">
        <v>5</v>
      </c>
      <c r="E2" s="15" t="s">
        <v>13</v>
      </c>
      <c r="F2" s="39"/>
    </row>
    <row r="3" spans="1:4" ht="14.25" customHeight="1">
      <c r="A3" s="7"/>
      <c r="D3" s="4"/>
    </row>
    <row r="4" spans="1:4" ht="14.25" customHeight="1">
      <c r="A4" s="11">
        <v>2021</v>
      </c>
      <c r="D4" s="4" t="s">
        <v>10</v>
      </c>
    </row>
    <row r="5" spans="1:4" ht="14.25" customHeight="1">
      <c r="A5" s="40" t="s">
        <v>56</v>
      </c>
      <c r="B5" s="13">
        <v>425809</v>
      </c>
      <c r="C5" s="3" t="s">
        <v>12</v>
      </c>
      <c r="D5" s="3">
        <v>1220132</v>
      </c>
    </row>
    <row r="6" spans="1:3" ht="14.25" customHeight="1" thickBot="1">
      <c r="A6" s="42" t="s">
        <v>14</v>
      </c>
      <c r="B6" s="19">
        <v>-425809</v>
      </c>
      <c r="C6" s="3" t="s">
        <v>15</v>
      </c>
    </row>
    <row r="7" spans="1:3" ht="14.25" customHeight="1" thickBot="1">
      <c r="A7" s="43" t="s">
        <v>34</v>
      </c>
      <c r="B7" s="24">
        <f>SUM(B5:B6)</f>
        <v>0</v>
      </c>
      <c r="C7" s="3" t="s">
        <v>53</v>
      </c>
    </row>
    <row r="8" spans="1:4" ht="14.25" customHeight="1">
      <c r="A8" s="7"/>
      <c r="D8" s="4"/>
    </row>
    <row r="9" ht="14.25" customHeight="1">
      <c r="A9" s="46">
        <v>2020</v>
      </c>
    </row>
    <row r="10" spans="1:4" ht="24" customHeight="1">
      <c r="A10" s="42" t="s">
        <v>36</v>
      </c>
      <c r="B10" s="13"/>
      <c r="C10" s="3" t="s">
        <v>12</v>
      </c>
      <c r="D10" s="3">
        <v>1220132</v>
      </c>
    </row>
    <row r="11" spans="1:3" ht="12" customHeight="1">
      <c r="A11" s="44" t="s">
        <v>37</v>
      </c>
      <c r="B11" s="13"/>
      <c r="C11" s="3" t="s">
        <v>15</v>
      </c>
    </row>
    <row r="12" spans="1:3" ht="12" customHeight="1">
      <c r="A12" s="42" t="s">
        <v>14</v>
      </c>
      <c r="B12" s="13"/>
      <c r="C12" s="3" t="s">
        <v>15</v>
      </c>
    </row>
    <row r="13" spans="1:3" ht="26.25" customHeight="1">
      <c r="A13" s="45" t="s">
        <v>38</v>
      </c>
      <c r="B13" s="19"/>
      <c r="C13" s="27" t="s">
        <v>39</v>
      </c>
    </row>
    <row r="14" spans="1:2" ht="26.25" customHeight="1">
      <c r="A14" s="43" t="s">
        <v>34</v>
      </c>
      <c r="B14" s="24">
        <f>SUM(B3:B12)</f>
        <v>0</v>
      </c>
    </row>
    <row r="15" spans="1:4" ht="14.25" customHeight="1">
      <c r="A15" s="7"/>
      <c r="D15" s="4"/>
    </row>
    <row r="16" ht="14.25" customHeight="1">
      <c r="A16" s="46">
        <v>2019</v>
      </c>
    </row>
    <row r="17" spans="1:4" ht="24" customHeight="1">
      <c r="A17" s="42" t="s">
        <v>36</v>
      </c>
      <c r="B17" s="13"/>
      <c r="C17" s="3" t="s">
        <v>12</v>
      </c>
      <c r="D17" s="3">
        <v>1220132</v>
      </c>
    </row>
    <row r="18" spans="1:3" ht="12" customHeight="1">
      <c r="A18" s="44" t="s">
        <v>37</v>
      </c>
      <c r="B18" s="13"/>
      <c r="C18" s="3" t="s">
        <v>15</v>
      </c>
    </row>
    <row r="19" spans="1:3" ht="12" customHeight="1">
      <c r="A19" s="42" t="s">
        <v>14</v>
      </c>
      <c r="B19" s="13"/>
      <c r="C19" s="3" t="s">
        <v>15</v>
      </c>
    </row>
    <row r="20" spans="1:3" ht="26.25" customHeight="1">
      <c r="A20" s="45" t="s">
        <v>38</v>
      </c>
      <c r="B20" s="19"/>
      <c r="C20" s="27" t="s">
        <v>39</v>
      </c>
    </row>
    <row r="21" spans="1:2" ht="26.25" customHeight="1">
      <c r="A21" s="43" t="s">
        <v>34</v>
      </c>
      <c r="B21" s="24">
        <f>SUM(B10:B19)</f>
        <v>0</v>
      </c>
    </row>
    <row r="22" spans="1:2" ht="26.25" customHeight="1">
      <c r="A22" s="5"/>
      <c r="B22" s="5"/>
    </row>
    <row r="23" ht="12" customHeight="1">
      <c r="A23" s="46">
        <v>2018</v>
      </c>
    </row>
    <row r="24" spans="1:4" ht="12" customHeight="1">
      <c r="A24" s="42" t="s">
        <v>36</v>
      </c>
      <c r="B24" s="13"/>
      <c r="C24" s="3" t="s">
        <v>12</v>
      </c>
      <c r="D24" s="3">
        <v>1220132</v>
      </c>
    </row>
    <row r="25" spans="1:3" ht="12" customHeight="1">
      <c r="A25" s="44" t="s">
        <v>37</v>
      </c>
      <c r="B25" s="13"/>
      <c r="C25" s="3" t="s">
        <v>15</v>
      </c>
    </row>
    <row r="26" spans="1:3" ht="12" customHeight="1">
      <c r="A26" s="42" t="s">
        <v>14</v>
      </c>
      <c r="B26" s="13"/>
      <c r="C26" s="3" t="s">
        <v>15</v>
      </c>
    </row>
    <row r="27" spans="1:3" ht="12" customHeight="1">
      <c r="A27" s="45" t="s">
        <v>38</v>
      </c>
      <c r="B27" s="19"/>
      <c r="C27" s="27" t="s">
        <v>39</v>
      </c>
    </row>
    <row r="28" spans="1:2" ht="12" customHeight="1">
      <c r="A28" s="43" t="s">
        <v>34</v>
      </c>
      <c r="B28" s="24">
        <f>SUM(B24:B26)</f>
        <v>0</v>
      </c>
    </row>
    <row r="31" spans="1:2" ht="12" customHeight="1">
      <c r="A31" s="49" t="s">
        <v>54</v>
      </c>
      <c r="B31" s="48">
        <f>B7+B21+B28+B14</f>
        <v>0</v>
      </c>
    </row>
  </sheetData>
  <sheetProtection selectLockedCells="1" selectUnlockedCells="1"/>
  <printOptions/>
  <pageMargins left="0.8270833333333333" right="0.2361111111111111" top="1.3340277777777776" bottom="0.7083333333333333" header="0.5118055555555555" footer="0.5118055555555555"/>
  <pageSetup horizontalDpi="600" verticalDpi="600" orientation="landscape" paperSize="9" scale="77" r:id="rId1"/>
  <headerFooter alignWithMargins="0">
    <oddHeader>&amp;L&amp;"-,Grassetto"&amp;11Consuntivo 31/12/2021
Dettaglio &amp;A
ASR.......</oddHeader>
    <oddFooter>&amp;R&amp;"Calibri,Normale"&amp;11Pagina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60" zoomScaleNormal="99" zoomScalePageLayoutView="0" workbookViewId="0" topLeftCell="A1">
      <selection activeCell="C26" sqref="C26"/>
    </sheetView>
  </sheetViews>
  <sheetFormatPr defaultColWidth="8.8515625" defaultRowHeight="12" customHeight="1"/>
  <cols>
    <col min="1" max="1" width="93.00390625" style="1" customWidth="1"/>
    <col min="2" max="2" width="15.00390625" style="2" customWidth="1"/>
    <col min="3" max="3" width="11.140625" style="3" customWidth="1"/>
    <col min="4" max="4" width="19.57421875" style="5" customWidth="1"/>
    <col min="5" max="5" width="15.00390625" style="5" customWidth="1"/>
    <col min="6" max="6" width="12.57421875" style="5" customWidth="1"/>
    <col min="7" max="16384" width="8.8515625" style="5" customWidth="1"/>
  </cols>
  <sheetData>
    <row r="1" ht="12" customHeight="1">
      <c r="A1" s="6" t="s">
        <v>57</v>
      </c>
    </row>
    <row r="2" spans="1:6" ht="39.75" customHeight="1">
      <c r="A2" s="6" t="s">
        <v>1</v>
      </c>
      <c r="B2" s="2" t="s">
        <v>51</v>
      </c>
      <c r="C2" s="9" t="s">
        <v>5</v>
      </c>
      <c r="E2" s="15" t="s">
        <v>13</v>
      </c>
      <c r="F2" s="39"/>
    </row>
    <row r="3" ht="12" customHeight="1">
      <c r="A3" s="7"/>
    </row>
    <row r="4" spans="1:4" ht="12" customHeight="1">
      <c r="A4" s="50">
        <v>2018</v>
      </c>
      <c r="D4" s="4" t="s">
        <v>10</v>
      </c>
    </row>
    <row r="6" spans="1:2" ht="12" customHeight="1">
      <c r="A6" s="43" t="s">
        <v>58</v>
      </c>
      <c r="B6" s="2">
        <v>2323667</v>
      </c>
    </row>
    <row r="7" spans="1:4" ht="12" customHeight="1">
      <c r="A7" s="42" t="s">
        <v>36</v>
      </c>
      <c r="B7" s="13"/>
      <c r="C7" s="3" t="s">
        <v>12</v>
      </c>
      <c r="D7" s="3">
        <v>1220103</v>
      </c>
    </row>
    <row r="8" spans="1:3" ht="12" customHeight="1">
      <c r="A8" s="44" t="s">
        <v>37</v>
      </c>
      <c r="B8" s="13"/>
      <c r="C8" s="3" t="s">
        <v>15</v>
      </c>
    </row>
    <row r="9" spans="1:3" ht="12" customHeight="1">
      <c r="A9" s="42" t="s">
        <v>14</v>
      </c>
      <c r="B9" s="13">
        <v>-2323667</v>
      </c>
      <c r="C9" s="3" t="s">
        <v>15</v>
      </c>
    </row>
    <row r="10" spans="1:3" ht="12" customHeight="1" thickBot="1">
      <c r="A10" s="45" t="s">
        <v>38</v>
      </c>
      <c r="B10" s="19"/>
      <c r="C10" s="27" t="s">
        <v>39</v>
      </c>
    </row>
    <row r="11" spans="1:2" ht="12" customHeight="1" thickBot="1">
      <c r="A11" s="43" t="s">
        <v>34</v>
      </c>
      <c r="B11" s="24">
        <v>0</v>
      </c>
    </row>
    <row r="12" ht="12" customHeight="1">
      <c r="B12"/>
    </row>
    <row r="13" ht="12" customHeight="1">
      <c r="A13" s="43" t="s">
        <v>59</v>
      </c>
    </row>
    <row r="14" spans="1:4" ht="12" customHeight="1">
      <c r="A14" s="42" t="s">
        <v>36</v>
      </c>
      <c r="B14" s="13">
        <v>4515548.76</v>
      </c>
      <c r="C14" s="3" t="s">
        <v>12</v>
      </c>
      <c r="D14" s="3">
        <v>1220103</v>
      </c>
    </row>
    <row r="15" spans="1:3" ht="12" customHeight="1">
      <c r="A15" s="44" t="s">
        <v>37</v>
      </c>
      <c r="B15" s="13"/>
      <c r="C15" s="3" t="s">
        <v>15</v>
      </c>
    </row>
    <row r="16" spans="1:3" ht="12" customHeight="1">
      <c r="A16" s="42" t="s">
        <v>14</v>
      </c>
      <c r="B16" s="13"/>
      <c r="C16" s="3" t="s">
        <v>15</v>
      </c>
    </row>
    <row r="17" spans="1:3" ht="12" customHeight="1" thickBot="1">
      <c r="A17" s="45" t="s">
        <v>38</v>
      </c>
      <c r="B17" s="19"/>
      <c r="C17" s="27" t="s">
        <v>39</v>
      </c>
    </row>
    <row r="18" spans="1:2" ht="12" customHeight="1" thickBot="1">
      <c r="A18" s="43" t="s">
        <v>34</v>
      </c>
      <c r="B18" s="24">
        <v>4515548.76</v>
      </c>
    </row>
    <row r="19" ht="12" customHeight="1">
      <c r="B19"/>
    </row>
    <row r="20" ht="12" customHeight="1">
      <c r="A20" s="43" t="s">
        <v>60</v>
      </c>
    </row>
    <row r="21" spans="1:4" ht="12" customHeight="1">
      <c r="A21" s="42" t="s">
        <v>36</v>
      </c>
      <c r="B21" s="13">
        <v>433670.6</v>
      </c>
      <c r="C21" s="3" t="s">
        <v>12</v>
      </c>
      <c r="D21" s="3">
        <v>1220103</v>
      </c>
    </row>
    <row r="22" spans="1:3" ht="12" customHeight="1">
      <c r="A22" s="44" t="s">
        <v>37</v>
      </c>
      <c r="B22" s="13"/>
      <c r="C22" s="3" t="s">
        <v>15</v>
      </c>
    </row>
    <row r="23" spans="1:3" ht="12" customHeight="1">
      <c r="A23" s="42" t="s">
        <v>14</v>
      </c>
      <c r="B23" s="13"/>
      <c r="C23" s="3" t="s">
        <v>15</v>
      </c>
    </row>
    <row r="24" spans="1:3" ht="12" customHeight="1" thickBot="1">
      <c r="A24" s="45" t="s">
        <v>38</v>
      </c>
      <c r="B24" s="19"/>
      <c r="C24" s="27" t="s">
        <v>39</v>
      </c>
    </row>
    <row r="25" spans="1:2" ht="12" customHeight="1" thickBot="1">
      <c r="A25" s="43" t="s">
        <v>34</v>
      </c>
      <c r="B25" s="24">
        <v>433670.6</v>
      </c>
    </row>
  </sheetData>
  <sheetProtection selectLockedCells="1" selectUnlockedCells="1"/>
  <printOptions/>
  <pageMargins left="0.8270833333333333" right="0.2361111111111111" top="1.3340277777777776" bottom="0.7083333333333333" header="0.5118055555555555" footer="0.5118055555555555"/>
  <pageSetup horizontalDpi="600" verticalDpi="600" orientation="landscape" paperSize="9" scale="77" r:id="rId1"/>
  <headerFooter alignWithMargins="0">
    <oddHeader>&amp;L&amp;"-,Grassetto"&amp;11Consuntivo 31/12/2021
Dettaglio &amp;A
ASR......</oddHeader>
    <oddFooter>&amp;R&amp;"Calibri,Normale"&amp;11Pagina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B14"/>
  <sheetViews>
    <sheetView tabSelected="1" view="pageBreakPreview" zoomScale="60" zoomScaleNormal="99" zoomScalePageLayoutView="0" workbookViewId="0" topLeftCell="A1">
      <selection activeCell="C26" sqref="C26"/>
    </sheetView>
  </sheetViews>
  <sheetFormatPr defaultColWidth="11.57421875" defaultRowHeight="12.75"/>
  <cols>
    <col min="1" max="1" width="36.00390625" style="0" customWidth="1"/>
    <col min="2" max="2" width="20.421875" style="0" customWidth="1"/>
  </cols>
  <sheetData>
    <row r="2" spans="1:2" ht="14.25" customHeight="1">
      <c r="A2" s="69" t="s">
        <v>61</v>
      </c>
      <c r="B2" s="69"/>
    </row>
    <row r="3" spans="1:2" ht="12.75">
      <c r="A3" s="51" t="s">
        <v>62</v>
      </c>
      <c r="B3" s="51" t="s">
        <v>63</v>
      </c>
    </row>
    <row r="4" spans="1:2" ht="12.75">
      <c r="A4" s="52"/>
      <c r="B4" s="52"/>
    </row>
    <row r="5" spans="1:2" ht="12.75">
      <c r="A5" s="53"/>
      <c r="B5" s="52"/>
    </row>
    <row r="6" spans="1:2" ht="12.75">
      <c r="A6" s="63" t="s">
        <v>71</v>
      </c>
      <c r="B6" s="64">
        <v>99070</v>
      </c>
    </row>
    <row r="7" spans="1:2" ht="12.75">
      <c r="A7" s="63" t="s">
        <v>72</v>
      </c>
      <c r="B7" s="64">
        <v>317339.79</v>
      </c>
    </row>
    <row r="8" spans="1:2" ht="12.75">
      <c r="A8" s="63" t="s">
        <v>67</v>
      </c>
      <c r="B8" s="65">
        <v>431938.37</v>
      </c>
    </row>
    <row r="9" spans="1:2" ht="12.75">
      <c r="A9" s="63" t="s">
        <v>68</v>
      </c>
      <c r="B9" s="65">
        <v>148814</v>
      </c>
    </row>
    <row r="10" spans="1:2" ht="12.75">
      <c r="A10" s="63" t="s">
        <v>69</v>
      </c>
      <c r="B10" s="65">
        <v>7805399</v>
      </c>
    </row>
    <row r="11" spans="1:2" ht="12.75">
      <c r="A11" s="63" t="s">
        <v>70</v>
      </c>
      <c r="B11" s="65">
        <v>292821</v>
      </c>
    </row>
    <row r="12" spans="1:2" ht="12.75">
      <c r="A12" s="54" t="s">
        <v>64</v>
      </c>
      <c r="B12" s="66">
        <f>SUM(B6:B11)</f>
        <v>9095382.16</v>
      </c>
    </row>
    <row r="13" spans="1:2" ht="12.75">
      <c r="A13" s="54" t="s">
        <v>65</v>
      </c>
      <c r="B13" s="52">
        <v>9095382.16</v>
      </c>
    </row>
    <row r="14" spans="1:2" ht="12.75">
      <c r="A14" s="55" t="s">
        <v>66</v>
      </c>
      <c r="B14" s="55">
        <f>B12-B13</f>
        <v>0</v>
      </c>
    </row>
  </sheetData>
  <sheetProtection selectLockedCells="1" selectUnlockedCells="1"/>
  <mergeCells count="1">
    <mergeCell ref="A2:B2"/>
  </mergeCells>
  <printOptions/>
  <pageMargins left="0.7875" right="0.7875" top="1.3444444444444446" bottom="1.0527777777777778" header="0.7875" footer="0.7875"/>
  <pageSetup horizontalDpi="600" verticalDpi="600" orientation="portrait" paperSize="9" r:id="rId1"/>
  <headerFooter alignWithMargins="0">
    <oddHeader>&amp;L&amp;"-,Grassetto"&amp;11Consuntivo 31/12/2021
Dettaglio sottoconto 1220107
ASR......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FARA</dc:creator>
  <cp:keywords/>
  <dc:description/>
  <cp:lastModifiedBy>Fara Giovanni</cp:lastModifiedBy>
  <cp:lastPrinted>2022-09-27T11:35:55Z</cp:lastPrinted>
  <dcterms:created xsi:type="dcterms:W3CDTF">2022-09-27T11:32:45Z</dcterms:created>
  <dcterms:modified xsi:type="dcterms:W3CDTF">2022-09-27T11:36:06Z</dcterms:modified>
  <cp:category/>
  <cp:version/>
  <cp:contentType/>
  <cp:contentStatus/>
</cp:coreProperties>
</file>